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器" sheetId="1" state="visible" r:id="rId1"/>
    <sheet xmlns:r="http://schemas.openxmlformats.org/officeDocument/2006/relationships" name="依据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C00000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horizontal="left"/>
    </xf>
    <xf numFmtId="4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12" customWidth="1" min="3" max="3"/>
    <col width="20" customWidth="1" min="4" max="4"/>
  </cols>
  <sheetData>
    <row r="1">
      <c r="A1" s="1" t="inlineStr">
        <is>
          <t>涉执房地产处置司法评估专业技术评审费计算器（中房学〔2021〕38号附件2）</t>
        </is>
      </c>
    </row>
    <row r="2">
      <c r="A2" t="inlineStr">
        <is>
          <t>输入评估总值与物业类型，费用按差额定率分档累进自动计算；金额单位：万元。</t>
        </is>
      </c>
    </row>
    <row r="3">
      <c r="A3" s="2" t="inlineStr">
        <is>
          <t>评估总值（万元）</t>
        </is>
      </c>
      <c r="B3" t="n">
        <v>1957.04</v>
      </c>
    </row>
    <row r="4">
      <c r="A4" s="2" t="inlineStr">
        <is>
          <t>物业类型</t>
        </is>
      </c>
      <c r="B4" t="inlineStr">
        <is>
          <t>住宅</t>
        </is>
      </c>
    </row>
    <row r="6">
      <c r="A6" s="3" t="inlineStr">
        <is>
          <t>分档</t>
        </is>
      </c>
      <c r="B6" s="3" t="inlineStr">
        <is>
          <t>档内金额（万元）</t>
        </is>
      </c>
      <c r="C6" s="3" t="inlineStr">
        <is>
          <t>费率（‰）</t>
        </is>
      </c>
      <c r="D6" s="3" t="inlineStr">
        <is>
          <t>档内评审费（万元）</t>
        </is>
      </c>
    </row>
    <row r="7">
      <c r="A7" s="4" t="inlineStr">
        <is>
          <t>200万以下（含200）</t>
        </is>
      </c>
      <c r="B7" s="5">
        <f>IF($B$3&lt;=0,0,IF($B$3&lt;=200,$B$3-0,200))</f>
        <v/>
      </c>
      <c r="C7" s="6" t="n">
        <v>3</v>
      </c>
      <c r="D7" s="7">
        <f>B7*C7/1000</f>
        <v/>
      </c>
    </row>
    <row r="8">
      <c r="A8" s="4" t="inlineStr">
        <is>
          <t>200-1000万（含）</t>
        </is>
      </c>
      <c r="B8" s="5">
        <f>IF($B$3&lt;=200,0,IF($B$3&lt;=1000,$B$3-200,800))</f>
        <v/>
      </c>
      <c r="C8" s="6" t="n">
        <v>1.5</v>
      </c>
      <c r="D8" s="7">
        <f>B8*C8/1000</f>
        <v/>
      </c>
    </row>
    <row r="9">
      <c r="A9" s="4" t="inlineStr">
        <is>
          <t>1000-2000万（含）</t>
        </is>
      </c>
      <c r="B9" s="5">
        <f>IF($B$3&lt;=1000,0,IF($B$3&lt;=2000,$B$3-1000,1000))</f>
        <v/>
      </c>
      <c r="C9" s="6" t="n">
        <v>0.9</v>
      </c>
      <c r="D9" s="7">
        <f>B9*C9/1000</f>
        <v/>
      </c>
    </row>
    <row r="10">
      <c r="A10" s="4" t="inlineStr">
        <is>
          <t>2000-5000万（含）</t>
        </is>
      </c>
      <c r="B10" s="5">
        <f>IF($B$3&lt;=2000,0,IF($B$3&lt;=5000,$B$3-2000,3000))</f>
        <v/>
      </c>
      <c r="C10" s="6" t="n">
        <v>0.5</v>
      </c>
      <c r="D10" s="7">
        <f>B10*C10/1000</f>
        <v/>
      </c>
    </row>
    <row r="11">
      <c r="A11" s="4" t="inlineStr">
        <is>
          <t>5000-8000万（含）</t>
        </is>
      </c>
      <c r="B11" s="5">
        <f>IF($B$3&lt;=5000,0,IF($B$3&lt;=8000,$B$3-5000,3000))</f>
        <v/>
      </c>
      <c r="C11" s="6" t="n">
        <v>0.25</v>
      </c>
      <c r="D11" s="7">
        <f>B11*C11/1000</f>
        <v/>
      </c>
    </row>
    <row r="12">
      <c r="A12" s="4" t="inlineStr">
        <is>
          <t>8000-10000万（含）</t>
        </is>
      </c>
      <c r="B12" s="5">
        <f>IF($B$3&lt;=8000,0,IF($B$3&lt;=10000,$B$3-8000,2000))</f>
        <v/>
      </c>
      <c r="C12" s="6" t="n">
        <v>0.12</v>
      </c>
      <c r="D12" s="7">
        <f>B12*C12/1000</f>
        <v/>
      </c>
    </row>
    <row r="13">
      <c r="A13" s="4" t="inlineStr">
        <is>
          <t>1亿以上</t>
        </is>
      </c>
      <c r="B13" s="5">
        <f>IF($B$3&lt;=10000,0,$B$3-10000)</f>
        <v/>
      </c>
      <c r="C13" s="6" t="n">
        <v>0.06</v>
      </c>
      <c r="D13" s="7">
        <f>B13*C13/1000</f>
        <v/>
      </c>
    </row>
    <row r="14">
      <c r="A14" s="2" t="inlineStr">
        <is>
          <t>分档累进合计（万元）</t>
        </is>
      </c>
      <c r="D14" s="8">
        <f>SUM(D7:D13)</f>
        <v/>
      </c>
    </row>
    <row r="15">
      <c r="A15" t="inlineStr">
        <is>
          <t>收费下限（住宅0.5万/非住宅0.8万）</t>
        </is>
      </c>
      <c r="B15">
        <f>IF($B$4="住宅",0.5,0.8)</f>
        <v/>
      </c>
    </row>
    <row r="16">
      <c r="A16" t="inlineStr">
        <is>
          <t>收费上限（住宅8万/非住宅15万）</t>
        </is>
      </c>
      <c r="B16">
        <f>IF($B$4="住宅",8,15)</f>
        <v/>
      </c>
    </row>
    <row r="17">
      <c r="A17" s="9" t="inlineStr">
        <is>
          <t>建议应收评审费（万元，按上下限夹取）</t>
        </is>
      </c>
      <c r="B17" s="10">
        <f>MAX(B15,MIN(D14,B16))</f>
        <v/>
      </c>
    </row>
    <row r="18">
      <c r="A18" s="11" t="inlineStr">
        <is>
          <t>说明：最终金额由双方在上下限范围内协商确定；异地查勘差旅费另行结算（38号附件2）；评审费由异议人垫付（364号§15）。</t>
        </is>
      </c>
    </row>
  </sheetData>
  <mergeCells count="1">
    <mergeCell ref="A18:E18"/>
  </mergeCells>
  <dataValidations count="1">
    <dataValidation sqref="B4" showDropDown="0" showInputMessage="0" showErrorMessage="0" allowBlank="0" type="list">
      <formula1>"住宅,非住宅"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评审费收费依据（2026-09-11 G34 勘误后口径）</t>
        </is>
      </c>
    </row>
    <row r="2">
      <c r="A2" t="inlineStr"/>
    </row>
    <row r="3">
      <c r="A3" t="inlineStr">
        <is>
          <t>一、中房学〔2021〕38号《涉执房地产处置司法评估专业技术评审办法（试行）》附件2：</t>
        </is>
      </c>
    </row>
    <row r="4">
      <c r="A4" t="inlineStr">
        <is>
          <t>差额定率分档累进：</t>
        </is>
      </c>
    </row>
    <row r="5">
      <c r="A5" t="inlineStr">
        <is>
          <t xml:space="preserve">　　200万以下：3‰</t>
        </is>
      </c>
    </row>
    <row r="6">
      <c r="A6" t="inlineStr">
        <is>
          <t xml:space="preserve">　　200-1000万：1.5‰</t>
        </is>
      </c>
    </row>
    <row r="7">
      <c r="A7" t="inlineStr">
        <is>
          <t xml:space="preserve">　　1000-2000万：0.9‰</t>
        </is>
      </c>
    </row>
    <row r="8">
      <c r="A8" t="inlineStr">
        <is>
          <t xml:space="preserve">　　2000-5000万：0.5‰</t>
        </is>
      </c>
    </row>
    <row r="9">
      <c r="A9" t="inlineStr">
        <is>
          <t xml:space="preserve">　　5000-8000万：0.25‰</t>
        </is>
      </c>
    </row>
    <row r="10">
      <c r="A10" t="inlineStr">
        <is>
          <t xml:space="preserve">　　8000-10000万：0.12‰</t>
        </is>
      </c>
    </row>
    <row r="11">
      <c r="A11" t="inlineStr">
        <is>
          <t xml:space="preserve">　　1亿以上：0.06‰</t>
        </is>
      </c>
    </row>
    <row r="12">
      <c r="A12" t="inlineStr">
        <is>
          <t>住宅类：最低0.5万、最高8万；非住宅类：最低0.8万、最高15万。</t>
        </is>
      </c>
    </row>
    <row r="13">
      <c r="A13" t="inlineStr">
        <is>
          <t>异地查勘差旅费另行结算。</t>
        </is>
      </c>
    </row>
    <row r="14">
      <c r="A14" t="inlineStr"/>
    </row>
    <row r="15">
      <c r="A15" t="inlineStr">
        <is>
          <t>二、法办〔2019〕364号§15：专业技术评审费由异议人垫付。</t>
        </is>
      </c>
    </row>
    <row r="16">
      <c r="A16" t="inlineStr"/>
    </row>
    <row r="17">
      <c r="A17" t="inlineStr">
        <is>
          <t>三、计算示例（评估总值1957.04万元，住宅）：</t>
        </is>
      </c>
    </row>
    <row r="18">
      <c r="A18" t="inlineStr">
        <is>
          <t xml:space="preserve">　　200×3‰ + 800×1.5‰ + 957.04×0.9‰ = 0.6 + 1.2 + 0.861336 ≈ 2.6613万元</t>
        </is>
      </c>
    </row>
    <row r="19">
      <c r="A19" t="inlineStr">
        <is>
          <t xml:space="preserve">　　低于上限8万、高于下限0.5万，建议应收约2.66万元。</t>
        </is>
      </c>
    </row>
    <row r="20">
      <c r="A20" t="inlineStr"/>
    </row>
    <row r="21">
      <c r="A21" t="inlineStr">
        <is>
          <t>四、使用说明：</t>
        </is>
      </c>
    </row>
    <row r="22">
      <c r="A22" t="inlineStr">
        <is>
          <t xml:space="preserve">　　1. 计算器 Sheet「计算器」B3 填评估总值（万元），B4 选物业类型，结果自动计算；</t>
        </is>
      </c>
    </row>
    <row r="23">
      <c r="A23" t="inlineStr">
        <is>
          <t xml:space="preserve">　　2. 评估总值为估价报告确定的评估总价；</t>
        </is>
      </c>
    </row>
    <row r="24">
      <c r="A24" t="inlineStr">
        <is>
          <t xml:space="preserve">　　3. 计算器结果为参考值，最终收费由双方协商并在上下限范围内确定。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2026-09-11T11:10:53Z</dcterms:created>
  <dcterms:modified xmlns:dcterms="http://purl.org/dc/terms/" xmlns:xsi="http://www.w3.org/2001/XMLSchema-instance" xsi:type="dcterms:W3CDTF">2026-09-11T11:10:53Z</dcterms:modified>
</cp:coreProperties>
</file>